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59" i="1" l="1"/>
  <c r="I26" i="1"/>
  <c r="J26" i="1"/>
  <c r="G26" i="1"/>
  <c r="B26" i="1"/>
  <c r="C26" i="1"/>
  <c r="D26" i="1"/>
  <c r="E26" i="1"/>
  <c r="F25" i="1"/>
  <c r="H25" i="1"/>
  <c r="K25" i="1"/>
  <c r="M25" i="1"/>
  <c r="I21" i="1"/>
  <c r="J21" i="1"/>
  <c r="G21" i="1"/>
  <c r="B21" i="1"/>
  <c r="C21" i="1"/>
  <c r="D21" i="1"/>
  <c r="E21" i="1"/>
  <c r="F20" i="1"/>
  <c r="H20" i="1"/>
  <c r="K20" i="1"/>
  <c r="M20" i="1"/>
  <c r="I15" i="1"/>
  <c r="J15" i="1"/>
  <c r="G15" i="1"/>
  <c r="B15" i="1"/>
  <c r="C15" i="1"/>
  <c r="D15" i="1"/>
  <c r="E15" i="1"/>
  <c r="B9" i="1"/>
  <c r="B29" i="1" s="1"/>
  <c r="I9" i="1"/>
  <c r="J9" i="1"/>
  <c r="J29" i="1" s="1"/>
  <c r="B58" i="1"/>
  <c r="I58" i="1"/>
  <c r="J58" i="1"/>
  <c r="I51" i="1"/>
  <c r="J51" i="1"/>
  <c r="I47" i="1"/>
  <c r="J47" i="1"/>
  <c r="I42" i="1"/>
  <c r="J42" i="1"/>
  <c r="L37" i="1"/>
  <c r="I37" i="1"/>
  <c r="J37" i="1"/>
  <c r="L33" i="1"/>
  <c r="I33" i="1"/>
  <c r="J33" i="1"/>
  <c r="J59" i="1" l="1"/>
  <c r="I29" i="1"/>
  <c r="C29" i="1"/>
  <c r="E29" i="1"/>
  <c r="G29" i="1"/>
  <c r="D29" i="1"/>
  <c r="J52" i="1"/>
  <c r="I52" i="1"/>
  <c r="G51" i="1"/>
  <c r="B51" i="1"/>
  <c r="C51" i="1"/>
  <c r="D51" i="1"/>
  <c r="E51" i="1"/>
  <c r="I59" i="1" l="1"/>
  <c r="G47" i="1"/>
  <c r="B47" i="1"/>
  <c r="C47" i="1"/>
  <c r="D47" i="1"/>
  <c r="E47" i="1"/>
  <c r="M46" i="1"/>
  <c r="K46" i="1"/>
  <c r="H46" i="1"/>
  <c r="F46" i="1"/>
  <c r="G42" i="1"/>
  <c r="B42" i="1"/>
  <c r="C42" i="1"/>
  <c r="D42" i="1"/>
  <c r="E42" i="1"/>
  <c r="G37" i="1" l="1"/>
  <c r="G52" i="1" s="1"/>
  <c r="G59" i="1" s="1"/>
  <c r="B37" i="1"/>
  <c r="C37" i="1"/>
  <c r="D37" i="1"/>
  <c r="E37" i="1"/>
  <c r="B33" i="1" l="1"/>
  <c r="B52" i="1" s="1"/>
  <c r="B59" i="1" s="1"/>
  <c r="C33" i="1"/>
  <c r="C52" i="1" s="1"/>
  <c r="C59" i="1" s="1"/>
  <c r="D33" i="1"/>
  <c r="D52" i="1" s="1"/>
  <c r="D59" i="1" s="1"/>
  <c r="E33" i="1"/>
  <c r="E52" i="1" s="1"/>
  <c r="E59" i="1" s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1" i="1"/>
  <c r="M22" i="1"/>
  <c r="M23" i="1"/>
  <c r="M24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4" i="1"/>
</calcChain>
</file>

<file path=xl/sharedStrings.xml><?xml version="1.0" encoding="utf-8"?>
<sst xmlns="http://schemas.openxmlformats.org/spreadsheetml/2006/main" count="70" uniqueCount="70">
  <si>
    <t>МБОУ «Большесосновская СОШ»</t>
  </si>
  <si>
    <t>К-во уч-ся</t>
  </si>
  <si>
    <t>К-во ат-ных</t>
  </si>
  <si>
    <t>«5»</t>
  </si>
  <si>
    <t>«4»</t>
  </si>
  <si>
    <t>% качества</t>
  </si>
  <si>
    <t>«2»</t>
  </si>
  <si>
    <t>%успева-</t>
  </si>
  <si>
    <t>Пропуски</t>
  </si>
  <si>
    <t>По болезни</t>
  </si>
  <si>
    <t>По болезни на 1 уч</t>
  </si>
  <si>
    <t>Без ув. причины</t>
  </si>
  <si>
    <t>Без ув. причины на 1 уч</t>
  </si>
  <si>
    <t>1а</t>
  </si>
  <si>
    <t>1б</t>
  </si>
  <si>
    <t>1в</t>
  </si>
  <si>
    <t>1г</t>
  </si>
  <si>
    <t>1д</t>
  </si>
  <si>
    <t>1-е кл</t>
  </si>
  <si>
    <t>2а</t>
  </si>
  <si>
    <t>2б</t>
  </si>
  <si>
    <t>2в</t>
  </si>
  <si>
    <t>2г</t>
  </si>
  <si>
    <t>2д</t>
  </si>
  <si>
    <t>2-е кл</t>
  </si>
  <si>
    <t>3а</t>
  </si>
  <si>
    <t>3 б</t>
  </si>
  <si>
    <t>3 в</t>
  </si>
  <si>
    <t>3г</t>
  </si>
  <si>
    <t>3-е кл</t>
  </si>
  <si>
    <t>4а</t>
  </si>
  <si>
    <t>4б</t>
  </si>
  <si>
    <t>4в</t>
  </si>
  <si>
    <t>4-е кл</t>
  </si>
  <si>
    <t>М-Соснова</t>
  </si>
  <si>
    <t>Юрково</t>
  </si>
  <si>
    <t>1-4 классы</t>
  </si>
  <si>
    <t>5а</t>
  </si>
  <si>
    <t>5б</t>
  </si>
  <si>
    <t>5в</t>
  </si>
  <si>
    <t>5-е кл</t>
  </si>
  <si>
    <t>6а</t>
  </si>
  <si>
    <t>6б.</t>
  </si>
  <si>
    <t>6в.</t>
  </si>
  <si>
    <t>6-е кл</t>
  </si>
  <si>
    <t xml:space="preserve">7а </t>
  </si>
  <si>
    <t>7б.</t>
  </si>
  <si>
    <t>7в</t>
  </si>
  <si>
    <t>7Г</t>
  </si>
  <si>
    <t>7-е кл</t>
  </si>
  <si>
    <t>8а</t>
  </si>
  <si>
    <t>8б</t>
  </si>
  <si>
    <t>8в</t>
  </si>
  <si>
    <t>8-е кл</t>
  </si>
  <si>
    <t>9а</t>
  </si>
  <si>
    <t>9б</t>
  </si>
  <si>
    <t>9в</t>
  </si>
  <si>
    <t>9-е кл</t>
  </si>
  <si>
    <t>5-9классы</t>
  </si>
  <si>
    <t>кор.классы</t>
  </si>
  <si>
    <t>10А</t>
  </si>
  <si>
    <t>10Б</t>
  </si>
  <si>
    <t>11А</t>
  </si>
  <si>
    <t>11Б</t>
  </si>
  <si>
    <t>10-11 классы</t>
  </si>
  <si>
    <t>ИТОГО</t>
  </si>
  <si>
    <t>8Г</t>
  </si>
  <si>
    <t>3Д</t>
  </si>
  <si>
    <t>4г</t>
  </si>
  <si>
    <t xml:space="preserve">  Итоги  успеваемости учащихся за1 четверть 2017-18 уч.года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</si>
</sst>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0" xfId="0" applyFont="1"/>
    <xf numFmtId="0" fontId="2" fillId="0" borderId="0" xfId="0" applyFont="1" applyAlignment="1">
      <alignment vertical="center" readingOrder="1"/>
    </xf>
    <xf numFmtId="0" fontId="4" fillId="0" borderId="0" xfId="0" applyFont="1" applyAlignment="1">
      <alignment readingOrder="1"/>
    </xf>
    <xf numFmtId="0" fontId="4" fillId="0" borderId="0" xfId="0" applyFont="1" applyAlignment="1"/>
    <xf numFmtId="0" fontId="5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1" fillId="0" borderId="0" xfId="0" applyFont="1"/>
    <xf numFmtId="0" fontId="0" fillId="0" borderId="0" xfId="0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3"/>
  <sheetViews>
    <sheetView tabSelected="1" workbookViewId="0">
      <selection activeCell="Q61" sqref="Q61"/>
    </sheetView>
  </sheetViews>
  <sheetFormatPr defaultRowHeight="15" x14ac:dyDescent="0.25"/>
  <cols>
    <col min="2" max="2" width="6.28515625" customWidth="1"/>
    <col min="3" max="3" width="10.85546875" customWidth="1"/>
    <col min="4" max="4" width="5" customWidth="1"/>
    <col min="5" max="6" width="5.5703125" customWidth="1"/>
    <col min="7" max="7" width="5" customWidth="1"/>
    <col min="8" max="8" width="6" customWidth="1"/>
    <col min="9" max="9" width="5.5703125" customWidth="1"/>
    <col min="10" max="10" width="5.42578125" customWidth="1"/>
    <col min="11" max="11" width="5.85546875" customWidth="1"/>
    <col min="12" max="13" width="5.5703125" customWidth="1"/>
    <col min="15" max="15" width="10.140625" customWidth="1"/>
  </cols>
  <sheetData>
    <row r="1" spans="1:13" x14ac:dyDescent="0.25">
      <c r="C1" t="s">
        <v>0</v>
      </c>
    </row>
    <row r="2" spans="1:13" x14ac:dyDescent="0.25">
      <c r="A2" t="s">
        <v>69</v>
      </c>
    </row>
    <row r="3" spans="1:13" ht="90" x14ac:dyDescent="0.25">
      <c r="A3" s="11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</row>
    <row r="4" spans="1:13" ht="11.25" customHeight="1" x14ac:dyDescent="0.25">
      <c r="A4" s="1" t="s">
        <v>13</v>
      </c>
      <c r="B4" s="1">
        <v>22</v>
      </c>
      <c r="C4" s="1"/>
      <c r="D4" s="1"/>
      <c r="E4" s="1"/>
      <c r="F4" s="1" t="e">
        <f>(D4+E4)*100/C4</f>
        <v>#DIV/0!</v>
      </c>
      <c r="G4" s="1"/>
      <c r="H4" s="1" t="e">
        <f>(C4-G4)*100/C4</f>
        <v>#DIV/0!</v>
      </c>
      <c r="I4" s="1">
        <v>251</v>
      </c>
      <c r="J4" s="1">
        <v>251</v>
      </c>
      <c r="K4" s="1">
        <f>J4/B4</f>
        <v>11.409090909090908</v>
      </c>
      <c r="L4" s="1"/>
      <c r="M4" s="1">
        <f>L4/B4</f>
        <v>0</v>
      </c>
    </row>
    <row r="5" spans="1:13" ht="11.25" customHeight="1" x14ac:dyDescent="0.25">
      <c r="A5" s="1" t="s">
        <v>14</v>
      </c>
      <c r="B5" s="1">
        <v>21</v>
      </c>
      <c r="C5" s="1"/>
      <c r="D5" s="1"/>
      <c r="E5" s="1"/>
      <c r="F5" s="1" t="e">
        <f t="shared" ref="F5:F59" si="0">(D5+E5)*100/C5</f>
        <v>#DIV/0!</v>
      </c>
      <c r="G5" s="1"/>
      <c r="H5" s="1" t="e">
        <f t="shared" ref="H5:H59" si="1">(C5-G5)*100/C5</f>
        <v>#DIV/0!</v>
      </c>
      <c r="I5" s="1">
        <v>14</v>
      </c>
      <c r="J5" s="1">
        <v>14</v>
      </c>
      <c r="K5" s="1">
        <f t="shared" ref="K5:K59" si="2">J5/B5</f>
        <v>0.66666666666666663</v>
      </c>
      <c r="L5" s="1"/>
      <c r="M5" s="1">
        <f t="shared" ref="M5:M59" si="3">L5/B5</f>
        <v>0</v>
      </c>
    </row>
    <row r="6" spans="1:13" ht="10.5" customHeight="1" x14ac:dyDescent="0.25">
      <c r="A6" s="1" t="s">
        <v>15</v>
      </c>
      <c r="B6" s="1">
        <v>21</v>
      </c>
      <c r="C6" s="1"/>
      <c r="D6" s="1"/>
      <c r="E6" s="1"/>
      <c r="F6" s="1" t="e">
        <f t="shared" si="0"/>
        <v>#DIV/0!</v>
      </c>
      <c r="G6" s="1"/>
      <c r="H6" s="1" t="e">
        <f t="shared" si="1"/>
        <v>#DIV/0!</v>
      </c>
      <c r="I6" s="1">
        <v>0</v>
      </c>
      <c r="J6" s="1">
        <v>0</v>
      </c>
      <c r="K6" s="1">
        <f t="shared" si="2"/>
        <v>0</v>
      </c>
      <c r="L6" s="1"/>
      <c r="M6" s="1">
        <f t="shared" si="3"/>
        <v>0</v>
      </c>
    </row>
    <row r="7" spans="1:13" ht="11.25" customHeight="1" x14ac:dyDescent="0.25">
      <c r="A7" s="1" t="s">
        <v>16</v>
      </c>
      <c r="B7" s="1">
        <v>21</v>
      </c>
      <c r="C7" s="1"/>
      <c r="D7" s="1"/>
      <c r="E7" s="1"/>
      <c r="F7" s="1" t="e">
        <f t="shared" si="0"/>
        <v>#DIV/0!</v>
      </c>
      <c r="G7" s="1"/>
      <c r="H7" s="1" t="e">
        <f t="shared" si="1"/>
        <v>#DIV/0!</v>
      </c>
      <c r="I7" s="1">
        <v>467</v>
      </c>
      <c r="J7" s="1">
        <v>467</v>
      </c>
      <c r="K7" s="1">
        <f t="shared" si="2"/>
        <v>22.238095238095237</v>
      </c>
      <c r="L7" s="1"/>
      <c r="M7" s="1">
        <f t="shared" si="3"/>
        <v>0</v>
      </c>
    </row>
    <row r="8" spans="1:13" ht="10.5" customHeight="1" x14ac:dyDescent="0.25">
      <c r="A8" s="1" t="s">
        <v>17</v>
      </c>
      <c r="B8" s="1">
        <v>21</v>
      </c>
      <c r="C8" s="1"/>
      <c r="D8" s="1"/>
      <c r="E8" s="1"/>
      <c r="F8" s="1" t="e">
        <f t="shared" si="0"/>
        <v>#DIV/0!</v>
      </c>
      <c r="G8" s="1"/>
      <c r="H8" s="1" t="e">
        <f t="shared" si="1"/>
        <v>#DIV/0!</v>
      </c>
      <c r="I8" s="1">
        <v>169</v>
      </c>
      <c r="J8" s="1">
        <v>169</v>
      </c>
      <c r="K8" s="1">
        <f t="shared" si="2"/>
        <v>8.0476190476190474</v>
      </c>
      <c r="L8" s="1"/>
      <c r="M8" s="1">
        <f t="shared" si="3"/>
        <v>0</v>
      </c>
    </row>
    <row r="9" spans="1:13" ht="10.5" customHeight="1" x14ac:dyDescent="0.25">
      <c r="A9" s="2" t="s">
        <v>18</v>
      </c>
      <c r="B9" s="2">
        <f>SUM(B4:B8)</f>
        <v>106</v>
      </c>
      <c r="C9" s="2"/>
      <c r="D9" s="2"/>
      <c r="E9" s="2"/>
      <c r="F9" s="2" t="e">
        <f t="shared" si="0"/>
        <v>#DIV/0!</v>
      </c>
      <c r="G9" s="2"/>
      <c r="H9" s="2" t="e">
        <f t="shared" si="1"/>
        <v>#DIV/0!</v>
      </c>
      <c r="I9" s="2">
        <f>SUM(I4:I8)</f>
        <v>901</v>
      </c>
      <c r="J9" s="2">
        <f>SUM(J4:J8)</f>
        <v>901</v>
      </c>
      <c r="K9" s="2">
        <f t="shared" si="2"/>
        <v>8.5</v>
      </c>
      <c r="L9" s="2"/>
      <c r="M9" s="2">
        <f t="shared" si="3"/>
        <v>0</v>
      </c>
    </row>
    <row r="10" spans="1:13" ht="12" customHeight="1" x14ac:dyDescent="0.25">
      <c r="A10" s="1" t="s">
        <v>19</v>
      </c>
      <c r="B10" s="1">
        <v>19</v>
      </c>
      <c r="C10" s="1">
        <v>19</v>
      </c>
      <c r="D10" s="1">
        <v>2</v>
      </c>
      <c r="E10" s="1">
        <v>11</v>
      </c>
      <c r="F10" s="1">
        <f t="shared" si="0"/>
        <v>68.421052631578945</v>
      </c>
      <c r="G10" s="1">
        <v>1</v>
      </c>
      <c r="H10" s="1">
        <f t="shared" si="1"/>
        <v>94.736842105263165</v>
      </c>
      <c r="I10" s="1">
        <v>220</v>
      </c>
      <c r="J10" s="1">
        <v>220</v>
      </c>
      <c r="K10" s="1">
        <f t="shared" si="2"/>
        <v>11.578947368421053</v>
      </c>
      <c r="L10" s="1"/>
      <c r="M10" s="1">
        <f t="shared" si="3"/>
        <v>0</v>
      </c>
    </row>
    <row r="11" spans="1:13" ht="12" customHeight="1" x14ac:dyDescent="0.25">
      <c r="A11" s="1" t="s">
        <v>20</v>
      </c>
      <c r="B11" s="1">
        <v>25</v>
      </c>
      <c r="C11" s="1">
        <v>25</v>
      </c>
      <c r="D11" s="1">
        <v>1</v>
      </c>
      <c r="E11" s="1">
        <v>16</v>
      </c>
      <c r="F11" s="1">
        <f t="shared" si="0"/>
        <v>68</v>
      </c>
      <c r="G11" s="1"/>
      <c r="H11" s="1">
        <f t="shared" si="1"/>
        <v>100</v>
      </c>
      <c r="I11" s="1">
        <v>0</v>
      </c>
      <c r="J11" s="1">
        <v>0</v>
      </c>
      <c r="K11" s="1">
        <f t="shared" si="2"/>
        <v>0</v>
      </c>
      <c r="L11" s="1"/>
      <c r="M11" s="1">
        <f t="shared" si="3"/>
        <v>0</v>
      </c>
    </row>
    <row r="12" spans="1:13" ht="12" customHeight="1" x14ac:dyDescent="0.25">
      <c r="A12" s="1" t="s">
        <v>21</v>
      </c>
      <c r="B12" s="1">
        <v>23</v>
      </c>
      <c r="C12" s="1">
        <v>23</v>
      </c>
      <c r="D12" s="1">
        <v>3</v>
      </c>
      <c r="E12" s="1">
        <v>14</v>
      </c>
      <c r="F12" s="1">
        <f t="shared" si="0"/>
        <v>73.913043478260875</v>
      </c>
      <c r="G12" s="1">
        <v>0</v>
      </c>
      <c r="H12" s="1">
        <f t="shared" si="1"/>
        <v>100</v>
      </c>
      <c r="I12" s="1">
        <v>128</v>
      </c>
      <c r="J12" s="1">
        <v>128</v>
      </c>
      <c r="K12" s="1">
        <f t="shared" si="2"/>
        <v>5.5652173913043477</v>
      </c>
      <c r="L12" s="1"/>
      <c r="M12" s="1">
        <f t="shared" si="3"/>
        <v>0</v>
      </c>
    </row>
    <row r="13" spans="1:13" ht="10.5" customHeight="1" x14ac:dyDescent="0.25">
      <c r="A13" s="1" t="s">
        <v>22</v>
      </c>
      <c r="B13" s="1">
        <v>22</v>
      </c>
      <c r="C13" s="1">
        <v>22</v>
      </c>
      <c r="D13" s="1">
        <v>7</v>
      </c>
      <c r="E13" s="1">
        <v>6</v>
      </c>
      <c r="F13" s="1">
        <f t="shared" si="0"/>
        <v>59.090909090909093</v>
      </c>
      <c r="G13" s="1">
        <v>1</v>
      </c>
      <c r="H13" s="1">
        <f t="shared" si="1"/>
        <v>95.454545454545453</v>
      </c>
      <c r="I13" s="1">
        <v>241</v>
      </c>
      <c r="J13" s="1">
        <v>241</v>
      </c>
      <c r="K13" s="1">
        <f t="shared" si="2"/>
        <v>10.954545454545455</v>
      </c>
      <c r="L13" s="1"/>
      <c r="M13" s="1">
        <f t="shared" si="3"/>
        <v>0</v>
      </c>
    </row>
    <row r="14" spans="1:13" ht="11.25" customHeight="1" x14ac:dyDescent="0.25">
      <c r="A14" s="1" t="s">
        <v>23</v>
      </c>
      <c r="B14" s="1">
        <v>25</v>
      </c>
      <c r="C14" s="1">
        <v>25</v>
      </c>
      <c r="D14" s="1">
        <v>0</v>
      </c>
      <c r="E14" s="1">
        <v>15</v>
      </c>
      <c r="F14" s="1">
        <f t="shared" si="0"/>
        <v>60</v>
      </c>
      <c r="G14" s="1"/>
      <c r="H14" s="1">
        <f t="shared" si="1"/>
        <v>100</v>
      </c>
      <c r="I14" s="1">
        <v>249</v>
      </c>
      <c r="J14" s="1">
        <v>249</v>
      </c>
      <c r="K14" s="1">
        <f t="shared" si="2"/>
        <v>9.9600000000000009</v>
      </c>
      <c r="L14" s="1"/>
      <c r="M14" s="1">
        <f t="shared" si="3"/>
        <v>0</v>
      </c>
    </row>
    <row r="15" spans="1:13" ht="12.75" customHeight="1" x14ac:dyDescent="0.25">
      <c r="A15" s="2" t="s">
        <v>24</v>
      </c>
      <c r="B15" s="2">
        <f>SUM(B10:B14)</f>
        <v>114</v>
      </c>
      <c r="C15" s="2">
        <f>SUM(C10:C14)</f>
        <v>114</v>
      </c>
      <c r="D15" s="2">
        <f>SUM(D10:D14)</f>
        <v>13</v>
      </c>
      <c r="E15" s="2">
        <f>SUM(E10:E14)</f>
        <v>62</v>
      </c>
      <c r="F15" s="2">
        <f t="shared" si="0"/>
        <v>65.78947368421052</v>
      </c>
      <c r="G15" s="2">
        <f>SUM(G10:G14)</f>
        <v>2</v>
      </c>
      <c r="H15" s="2">
        <f t="shared" si="1"/>
        <v>98.245614035087726</v>
      </c>
      <c r="I15" s="2">
        <f>SUM(I10:I14)</f>
        <v>838</v>
      </c>
      <c r="J15" s="2">
        <f>SUM(J10:J14)</f>
        <v>838</v>
      </c>
      <c r="K15" s="2">
        <f t="shared" si="2"/>
        <v>7.3508771929824563</v>
      </c>
      <c r="L15" s="2"/>
      <c r="M15" s="2">
        <f t="shared" si="3"/>
        <v>0</v>
      </c>
    </row>
    <row r="16" spans="1:13" x14ac:dyDescent="0.25">
      <c r="A16" s="1" t="s">
        <v>25</v>
      </c>
      <c r="B16" s="1">
        <v>20</v>
      </c>
      <c r="C16" s="1">
        <v>20</v>
      </c>
      <c r="D16" s="1">
        <v>2</v>
      </c>
      <c r="E16" s="1">
        <v>8</v>
      </c>
      <c r="F16" s="1">
        <f t="shared" si="0"/>
        <v>50</v>
      </c>
      <c r="G16" s="1">
        <v>3</v>
      </c>
      <c r="H16" s="1">
        <f t="shared" si="1"/>
        <v>85</v>
      </c>
      <c r="I16" s="1">
        <v>207</v>
      </c>
      <c r="J16" s="1">
        <v>207</v>
      </c>
      <c r="K16" s="1">
        <f t="shared" si="2"/>
        <v>10.35</v>
      </c>
      <c r="L16" s="1"/>
      <c r="M16" s="1">
        <f t="shared" si="3"/>
        <v>0</v>
      </c>
    </row>
    <row r="17" spans="1:13" x14ac:dyDescent="0.25">
      <c r="A17" s="1" t="s">
        <v>26</v>
      </c>
      <c r="B17" s="1">
        <v>21</v>
      </c>
      <c r="C17" s="1">
        <v>21</v>
      </c>
      <c r="D17" s="1">
        <v>2</v>
      </c>
      <c r="E17" s="1">
        <v>6</v>
      </c>
      <c r="F17" s="1">
        <f t="shared" si="0"/>
        <v>38.095238095238095</v>
      </c>
      <c r="G17" s="1">
        <v>4</v>
      </c>
      <c r="H17" s="1">
        <f t="shared" si="1"/>
        <v>80.952380952380949</v>
      </c>
      <c r="I17" s="1">
        <v>55</v>
      </c>
      <c r="J17" s="1">
        <v>55</v>
      </c>
      <c r="K17" s="1">
        <f t="shared" si="2"/>
        <v>2.6190476190476191</v>
      </c>
      <c r="L17" s="1"/>
      <c r="M17" s="1">
        <f t="shared" si="3"/>
        <v>0</v>
      </c>
    </row>
    <row r="18" spans="1:13" x14ac:dyDescent="0.25">
      <c r="A18" s="1" t="s">
        <v>27</v>
      </c>
      <c r="B18" s="1">
        <v>23</v>
      </c>
      <c r="C18" s="1">
        <v>23</v>
      </c>
      <c r="D18" s="1">
        <v>2</v>
      </c>
      <c r="E18" s="1">
        <v>9</v>
      </c>
      <c r="F18" s="1">
        <f t="shared" si="0"/>
        <v>47.826086956521742</v>
      </c>
      <c r="G18" s="1">
        <v>1</v>
      </c>
      <c r="H18" s="1">
        <f t="shared" si="1"/>
        <v>95.652173913043484</v>
      </c>
      <c r="I18" s="1">
        <v>150</v>
      </c>
      <c r="J18" s="1">
        <v>150</v>
      </c>
      <c r="K18" s="1">
        <f t="shared" si="2"/>
        <v>6.5217391304347823</v>
      </c>
      <c r="L18" s="1"/>
      <c r="M18" s="1">
        <f t="shared" si="3"/>
        <v>0</v>
      </c>
    </row>
    <row r="19" spans="1:13" x14ac:dyDescent="0.25">
      <c r="A19" s="1" t="s">
        <v>28</v>
      </c>
      <c r="B19" s="1">
        <v>20</v>
      </c>
      <c r="C19" s="1">
        <v>20</v>
      </c>
      <c r="D19" s="1">
        <v>2</v>
      </c>
      <c r="E19" s="1">
        <v>6</v>
      </c>
      <c r="F19" s="1">
        <f t="shared" si="0"/>
        <v>40</v>
      </c>
      <c r="G19" s="1">
        <v>0</v>
      </c>
      <c r="H19" s="1">
        <f t="shared" si="1"/>
        <v>100</v>
      </c>
      <c r="I19" s="1">
        <v>128</v>
      </c>
      <c r="J19" s="1">
        <v>128</v>
      </c>
      <c r="K19" s="1">
        <f t="shared" si="2"/>
        <v>6.4</v>
      </c>
      <c r="L19" s="1"/>
      <c r="M19" s="1">
        <f t="shared" si="3"/>
        <v>0</v>
      </c>
    </row>
    <row r="20" spans="1:13" x14ac:dyDescent="0.25">
      <c r="A20" s="1" t="s">
        <v>67</v>
      </c>
      <c r="B20" s="1">
        <v>20</v>
      </c>
      <c r="C20" s="1">
        <v>20</v>
      </c>
      <c r="D20" s="1">
        <v>2</v>
      </c>
      <c r="E20" s="1">
        <v>10</v>
      </c>
      <c r="F20" s="1">
        <f t="shared" ref="F20" si="4">(D20+E20)*100/C20</f>
        <v>60</v>
      </c>
      <c r="G20" s="1">
        <v>1</v>
      </c>
      <c r="H20" s="1">
        <f t="shared" ref="H20" si="5">(C20-G20)*100/C20</f>
        <v>95</v>
      </c>
      <c r="I20" s="1">
        <v>0</v>
      </c>
      <c r="J20" s="1">
        <v>0</v>
      </c>
      <c r="K20" s="1">
        <f t="shared" ref="K20" si="6">J20/B20</f>
        <v>0</v>
      </c>
      <c r="L20" s="1"/>
      <c r="M20" s="1">
        <f t="shared" ref="M20" si="7">L20/B20</f>
        <v>0</v>
      </c>
    </row>
    <row r="21" spans="1:13" x14ac:dyDescent="0.25">
      <c r="A21" s="2" t="s">
        <v>29</v>
      </c>
      <c r="B21" s="2">
        <f>SUM(B16:B20)</f>
        <v>104</v>
      </c>
      <c r="C21" s="2">
        <f>SUM(C16:C20)</f>
        <v>104</v>
      </c>
      <c r="D21" s="2">
        <f>SUM(D16:D20)</f>
        <v>10</v>
      </c>
      <c r="E21" s="2">
        <f>SUM(E16:E20)</f>
        <v>39</v>
      </c>
      <c r="F21" s="2">
        <f t="shared" si="0"/>
        <v>47.115384615384613</v>
      </c>
      <c r="G21" s="2">
        <f>SUM(G16:G20)</f>
        <v>9</v>
      </c>
      <c r="H21" s="2">
        <f t="shared" si="1"/>
        <v>91.34615384615384</v>
      </c>
      <c r="I21" s="2">
        <f>SUM(I16:I20)</f>
        <v>540</v>
      </c>
      <c r="J21" s="2">
        <f>SUM(J16:J20)</f>
        <v>540</v>
      </c>
      <c r="K21" s="2">
        <f t="shared" si="2"/>
        <v>5.1923076923076925</v>
      </c>
      <c r="L21" s="2"/>
      <c r="M21" s="2">
        <f t="shared" si="3"/>
        <v>0</v>
      </c>
    </row>
    <row r="22" spans="1:13" x14ac:dyDescent="0.25">
      <c r="A22" s="1" t="s">
        <v>30</v>
      </c>
      <c r="B22" s="1">
        <v>20</v>
      </c>
      <c r="C22" s="1">
        <v>20</v>
      </c>
      <c r="D22" s="1">
        <v>2</v>
      </c>
      <c r="E22" s="1">
        <v>11</v>
      </c>
      <c r="F22" s="1">
        <f t="shared" si="0"/>
        <v>65</v>
      </c>
      <c r="G22" s="1">
        <v>0</v>
      </c>
      <c r="H22" s="1">
        <f t="shared" si="1"/>
        <v>100</v>
      </c>
      <c r="I22" s="1">
        <v>70</v>
      </c>
      <c r="J22" s="1">
        <v>70</v>
      </c>
      <c r="K22" s="1">
        <f t="shared" si="2"/>
        <v>3.5</v>
      </c>
      <c r="L22" s="1"/>
      <c r="M22" s="1">
        <f t="shared" si="3"/>
        <v>0</v>
      </c>
    </row>
    <row r="23" spans="1:13" x14ac:dyDescent="0.25">
      <c r="A23" s="1" t="s">
        <v>31</v>
      </c>
      <c r="B23" s="1">
        <v>20</v>
      </c>
      <c r="C23" s="1">
        <v>20</v>
      </c>
      <c r="D23" s="1">
        <v>3</v>
      </c>
      <c r="E23" s="1">
        <v>9</v>
      </c>
      <c r="F23" s="1">
        <f t="shared" si="0"/>
        <v>60</v>
      </c>
      <c r="G23" s="1">
        <v>1</v>
      </c>
      <c r="H23" s="1">
        <f t="shared" si="1"/>
        <v>95</v>
      </c>
      <c r="I23" s="1">
        <v>23</v>
      </c>
      <c r="J23" s="1">
        <v>23</v>
      </c>
      <c r="K23" s="1">
        <f t="shared" si="2"/>
        <v>1.1499999999999999</v>
      </c>
      <c r="L23" s="1"/>
      <c r="M23" s="1">
        <f t="shared" si="3"/>
        <v>0</v>
      </c>
    </row>
    <row r="24" spans="1:13" x14ac:dyDescent="0.25">
      <c r="A24" s="1" t="s">
        <v>32</v>
      </c>
      <c r="B24" s="1">
        <v>14</v>
      </c>
      <c r="C24" s="1">
        <v>14</v>
      </c>
      <c r="D24" s="1">
        <v>0</v>
      </c>
      <c r="E24" s="1">
        <v>10</v>
      </c>
      <c r="F24" s="1">
        <f t="shared" si="0"/>
        <v>71.428571428571431</v>
      </c>
      <c r="G24" s="1">
        <v>1</v>
      </c>
      <c r="H24" s="1">
        <f t="shared" si="1"/>
        <v>92.857142857142861</v>
      </c>
      <c r="I24" s="1">
        <v>152</v>
      </c>
      <c r="J24" s="1">
        <v>152</v>
      </c>
      <c r="K24" s="1">
        <f t="shared" si="2"/>
        <v>10.857142857142858</v>
      </c>
      <c r="L24" s="1"/>
      <c r="M24" s="1">
        <f t="shared" si="3"/>
        <v>0</v>
      </c>
    </row>
    <row r="25" spans="1:13" x14ac:dyDescent="0.25">
      <c r="A25" s="1" t="s">
        <v>68</v>
      </c>
      <c r="B25" s="1">
        <v>20</v>
      </c>
      <c r="C25" s="1">
        <v>20</v>
      </c>
      <c r="D25" s="1">
        <v>1</v>
      </c>
      <c r="E25" s="1">
        <v>7</v>
      </c>
      <c r="F25" s="1">
        <f t="shared" ref="F25" si="8">(D25+E25)*100/C25</f>
        <v>40</v>
      </c>
      <c r="G25" s="1">
        <v>0</v>
      </c>
      <c r="H25" s="1">
        <f t="shared" ref="H25" si="9">(C25-G25)*100/C25</f>
        <v>100</v>
      </c>
      <c r="I25" s="1">
        <v>103</v>
      </c>
      <c r="J25" s="1">
        <v>103</v>
      </c>
      <c r="K25" s="1">
        <f t="shared" ref="K25" si="10">J25/B25</f>
        <v>5.15</v>
      </c>
      <c r="L25" s="1"/>
      <c r="M25" s="1">
        <f t="shared" ref="M25" si="11">L25/B25</f>
        <v>0</v>
      </c>
    </row>
    <row r="26" spans="1:13" x14ac:dyDescent="0.25">
      <c r="A26" s="2" t="s">
        <v>33</v>
      </c>
      <c r="B26" s="2">
        <f>SUM(B22:B25)</f>
        <v>74</v>
      </c>
      <c r="C26" s="2">
        <f>SUM(C22:C25)</f>
        <v>74</v>
      </c>
      <c r="D26" s="2">
        <f>SUM(D22:D25)</f>
        <v>6</v>
      </c>
      <c r="E26" s="2">
        <f>SUM(E22:E25)</f>
        <v>37</v>
      </c>
      <c r="F26" s="2">
        <f t="shared" si="0"/>
        <v>58.108108108108105</v>
      </c>
      <c r="G26" s="2">
        <f>SUM(G22:G25)</f>
        <v>2</v>
      </c>
      <c r="H26" s="2">
        <f t="shared" si="1"/>
        <v>97.297297297297291</v>
      </c>
      <c r="I26" s="2">
        <f>SUM(I22:I25)</f>
        <v>348</v>
      </c>
      <c r="J26" s="2">
        <f>SUM(J22:J25)</f>
        <v>348</v>
      </c>
      <c r="K26" s="2">
        <f t="shared" si="2"/>
        <v>4.7027027027027026</v>
      </c>
      <c r="L26" s="2"/>
      <c r="M26" s="2">
        <f t="shared" si="3"/>
        <v>0</v>
      </c>
    </row>
    <row r="27" spans="1:13" x14ac:dyDescent="0.25">
      <c r="A27" s="1" t="s">
        <v>34</v>
      </c>
      <c r="B27" s="1">
        <v>9</v>
      </c>
      <c r="C27" s="1">
        <v>4</v>
      </c>
      <c r="D27" s="1"/>
      <c r="E27" s="1"/>
      <c r="F27" s="1">
        <f t="shared" si="0"/>
        <v>0</v>
      </c>
      <c r="G27" s="1"/>
      <c r="H27" s="1">
        <f t="shared" si="1"/>
        <v>100</v>
      </c>
      <c r="I27" s="1">
        <v>91</v>
      </c>
      <c r="J27" s="1">
        <v>91</v>
      </c>
      <c r="K27" s="1">
        <f t="shared" si="2"/>
        <v>10.111111111111111</v>
      </c>
      <c r="L27" s="1"/>
      <c r="M27" s="1">
        <f t="shared" si="3"/>
        <v>0</v>
      </c>
    </row>
    <row r="28" spans="1:13" x14ac:dyDescent="0.25">
      <c r="A28" s="1" t="s">
        <v>35</v>
      </c>
      <c r="B28" s="1">
        <v>21</v>
      </c>
      <c r="C28" s="1">
        <v>17</v>
      </c>
      <c r="D28" s="1">
        <v>1</v>
      </c>
      <c r="E28" s="1">
        <v>5</v>
      </c>
      <c r="F28" s="1">
        <f t="shared" si="0"/>
        <v>35.294117647058826</v>
      </c>
      <c r="G28" s="1">
        <v>1</v>
      </c>
      <c r="H28" s="1">
        <f t="shared" si="1"/>
        <v>94.117647058823536</v>
      </c>
      <c r="I28" s="1">
        <v>116</v>
      </c>
      <c r="J28" s="1">
        <v>116</v>
      </c>
      <c r="K28" s="1">
        <f t="shared" si="2"/>
        <v>5.5238095238095237</v>
      </c>
      <c r="L28" s="1"/>
      <c r="M28" s="1">
        <f t="shared" si="3"/>
        <v>0</v>
      </c>
    </row>
    <row r="29" spans="1:13" x14ac:dyDescent="0.25">
      <c r="A29" s="2" t="s">
        <v>36</v>
      </c>
      <c r="B29" s="2">
        <f>B9+B15+B21+B26+B27+B28</f>
        <v>428</v>
      </c>
      <c r="C29" s="2">
        <f>C15+C21+C26+C27+C28</f>
        <v>313</v>
      </c>
      <c r="D29" s="2">
        <f>D15+D21+D26+D28</f>
        <v>30</v>
      </c>
      <c r="E29" s="2">
        <f>E15+E21+E26+E28</f>
        <v>143</v>
      </c>
      <c r="F29" s="2">
        <f t="shared" si="0"/>
        <v>55.271565495207668</v>
      </c>
      <c r="G29" s="2">
        <f>G15+G21+G26+G28</f>
        <v>14</v>
      </c>
      <c r="H29" s="2">
        <f t="shared" si="1"/>
        <v>95.527156549520768</v>
      </c>
      <c r="I29" s="2">
        <f>I9+I15+I21+I26+I27+I28</f>
        <v>2834</v>
      </c>
      <c r="J29" s="2">
        <f>J9+J15+J21+J26+J27+J28</f>
        <v>2834</v>
      </c>
      <c r="K29" s="2">
        <f t="shared" si="2"/>
        <v>6.6214953271028039</v>
      </c>
      <c r="L29" s="2"/>
      <c r="M29" s="2">
        <f t="shared" si="3"/>
        <v>0</v>
      </c>
    </row>
    <row r="30" spans="1:13" x14ac:dyDescent="0.25">
      <c r="A30" s="1" t="s">
        <v>37</v>
      </c>
      <c r="B30" s="1">
        <v>23</v>
      </c>
      <c r="C30" s="1">
        <v>22</v>
      </c>
      <c r="D30" s="1">
        <v>0</v>
      </c>
      <c r="E30" s="1">
        <v>9</v>
      </c>
      <c r="F30" s="1">
        <f t="shared" si="0"/>
        <v>40.909090909090907</v>
      </c>
      <c r="G30" s="1">
        <v>1</v>
      </c>
      <c r="H30" s="1">
        <f t="shared" si="1"/>
        <v>95.454545454545453</v>
      </c>
      <c r="I30" s="1">
        <v>444</v>
      </c>
      <c r="J30" s="1">
        <v>324</v>
      </c>
      <c r="K30" s="1">
        <f t="shared" si="2"/>
        <v>14.086956521739131</v>
      </c>
      <c r="L30" s="1">
        <v>0</v>
      </c>
      <c r="M30" s="1">
        <f t="shared" si="3"/>
        <v>0</v>
      </c>
    </row>
    <row r="31" spans="1:13" x14ac:dyDescent="0.25">
      <c r="A31" s="1" t="s">
        <v>38</v>
      </c>
      <c r="B31" s="1">
        <v>22</v>
      </c>
      <c r="C31" s="1">
        <v>22</v>
      </c>
      <c r="D31" s="1">
        <v>1</v>
      </c>
      <c r="E31" s="1">
        <v>13</v>
      </c>
      <c r="F31" s="1">
        <f t="shared" si="0"/>
        <v>63.636363636363633</v>
      </c>
      <c r="G31" s="1">
        <v>0</v>
      </c>
      <c r="H31" s="1">
        <f t="shared" si="1"/>
        <v>100</v>
      </c>
      <c r="I31" s="1">
        <v>378</v>
      </c>
      <c r="J31" s="1">
        <v>270</v>
      </c>
      <c r="K31" s="1">
        <f t="shared" si="2"/>
        <v>12.272727272727273</v>
      </c>
      <c r="L31" s="1">
        <v>0</v>
      </c>
      <c r="M31" s="1">
        <f t="shared" si="3"/>
        <v>0</v>
      </c>
    </row>
    <row r="32" spans="1:13" x14ac:dyDescent="0.25">
      <c r="A32" s="1" t="s">
        <v>39</v>
      </c>
      <c r="B32" s="1">
        <v>23</v>
      </c>
      <c r="C32" s="1">
        <v>23</v>
      </c>
      <c r="D32" s="1">
        <v>0</v>
      </c>
      <c r="E32" s="1">
        <v>8</v>
      </c>
      <c r="F32" s="1">
        <f t="shared" si="0"/>
        <v>34.782608695652172</v>
      </c>
      <c r="G32" s="1">
        <v>1</v>
      </c>
      <c r="H32" s="1">
        <f t="shared" si="1"/>
        <v>95.652173913043484</v>
      </c>
      <c r="I32" s="1">
        <v>270</v>
      </c>
      <c r="J32" s="1">
        <v>192</v>
      </c>
      <c r="K32" s="1">
        <f t="shared" si="2"/>
        <v>8.3478260869565215</v>
      </c>
      <c r="L32" s="1">
        <v>0</v>
      </c>
      <c r="M32" s="1">
        <f t="shared" si="3"/>
        <v>0</v>
      </c>
    </row>
    <row r="33" spans="1:13" x14ac:dyDescent="0.25">
      <c r="A33" s="2" t="s">
        <v>40</v>
      </c>
      <c r="B33" s="2">
        <f>SUM(B30:B32)</f>
        <v>68</v>
      </c>
      <c r="C33" s="2">
        <f>SUM(C30:C32)</f>
        <v>67</v>
      </c>
      <c r="D33" s="2">
        <f>SUM(D30:D32)</f>
        <v>1</v>
      </c>
      <c r="E33" s="2">
        <f>SUM(E30:E32)</f>
        <v>30</v>
      </c>
      <c r="F33" s="2">
        <f t="shared" si="0"/>
        <v>46.268656716417908</v>
      </c>
      <c r="G33" s="2">
        <v>2</v>
      </c>
      <c r="H33" s="2">
        <f t="shared" si="1"/>
        <v>97.014925373134332</v>
      </c>
      <c r="I33" s="2">
        <f>SUM(I30:I32)</f>
        <v>1092</v>
      </c>
      <c r="J33" s="2">
        <f>SUM(J30:J32)</f>
        <v>786</v>
      </c>
      <c r="K33" s="2">
        <f t="shared" si="2"/>
        <v>11.558823529411764</v>
      </c>
      <c r="L33" s="2">
        <f>SUM(L30:L32)</f>
        <v>0</v>
      </c>
      <c r="M33" s="2">
        <f t="shared" si="3"/>
        <v>0</v>
      </c>
    </row>
    <row r="34" spans="1:13" x14ac:dyDescent="0.25">
      <c r="A34" s="1" t="s">
        <v>41</v>
      </c>
      <c r="B34" s="1">
        <v>23</v>
      </c>
      <c r="C34" s="1">
        <v>23</v>
      </c>
      <c r="D34" s="1">
        <v>0</v>
      </c>
      <c r="E34" s="1">
        <v>8</v>
      </c>
      <c r="F34" s="1">
        <f t="shared" si="0"/>
        <v>34.782608695652172</v>
      </c>
      <c r="G34" s="1">
        <v>0</v>
      </c>
      <c r="H34" s="1">
        <f t="shared" si="1"/>
        <v>100</v>
      </c>
      <c r="I34" s="1">
        <v>354</v>
      </c>
      <c r="J34" s="1">
        <v>192</v>
      </c>
      <c r="K34" s="1">
        <f t="shared" si="2"/>
        <v>8.3478260869565215</v>
      </c>
      <c r="L34" s="1">
        <v>0</v>
      </c>
      <c r="M34" s="1">
        <f t="shared" si="3"/>
        <v>0</v>
      </c>
    </row>
    <row r="35" spans="1:13" x14ac:dyDescent="0.25">
      <c r="A35" s="1" t="s">
        <v>42</v>
      </c>
      <c r="B35" s="1">
        <v>21</v>
      </c>
      <c r="C35" s="1">
        <v>21</v>
      </c>
      <c r="D35" s="1">
        <v>2</v>
      </c>
      <c r="E35" s="1">
        <v>2</v>
      </c>
      <c r="F35" s="1">
        <f t="shared" si="0"/>
        <v>19.047619047619047</v>
      </c>
      <c r="G35" s="1">
        <v>1</v>
      </c>
      <c r="H35" s="1">
        <f t="shared" si="1"/>
        <v>95.238095238095241</v>
      </c>
      <c r="I35" s="1">
        <v>84</v>
      </c>
      <c r="J35" s="1">
        <v>84</v>
      </c>
      <c r="K35" s="1">
        <f t="shared" si="2"/>
        <v>4</v>
      </c>
      <c r="L35" s="1">
        <v>0</v>
      </c>
      <c r="M35" s="1">
        <f t="shared" si="3"/>
        <v>0</v>
      </c>
    </row>
    <row r="36" spans="1:13" x14ac:dyDescent="0.25">
      <c r="A36" s="1" t="s">
        <v>43</v>
      </c>
      <c r="B36" s="1">
        <v>22</v>
      </c>
      <c r="C36" s="1">
        <v>22</v>
      </c>
      <c r="D36" s="1">
        <v>1</v>
      </c>
      <c r="E36" s="1">
        <v>4</v>
      </c>
      <c r="F36" s="1">
        <f t="shared" si="0"/>
        <v>22.727272727272727</v>
      </c>
      <c r="G36" s="1">
        <v>2</v>
      </c>
      <c r="H36" s="1">
        <f t="shared" si="1"/>
        <v>90.909090909090907</v>
      </c>
      <c r="I36" s="1">
        <v>264</v>
      </c>
      <c r="J36" s="1">
        <v>180</v>
      </c>
      <c r="K36" s="1">
        <f t="shared" si="2"/>
        <v>8.1818181818181817</v>
      </c>
      <c r="L36" s="1">
        <v>0</v>
      </c>
      <c r="M36" s="1">
        <f t="shared" si="3"/>
        <v>0</v>
      </c>
    </row>
    <row r="37" spans="1:13" x14ac:dyDescent="0.25">
      <c r="A37" s="2" t="s">
        <v>44</v>
      </c>
      <c r="B37" s="2">
        <f>SUM(B34:B36)</f>
        <v>66</v>
      </c>
      <c r="C37" s="2">
        <f>SUM(C34:C36)</f>
        <v>66</v>
      </c>
      <c r="D37" s="2">
        <f>SUM(D34:D36)</f>
        <v>3</v>
      </c>
      <c r="E37" s="2">
        <f>SUM(E34:E36)</f>
        <v>14</v>
      </c>
      <c r="F37" s="2">
        <f t="shared" si="0"/>
        <v>25.757575757575758</v>
      </c>
      <c r="G37" s="2">
        <f>SUM(G34:G36)</f>
        <v>3</v>
      </c>
      <c r="H37" s="2">
        <f t="shared" si="1"/>
        <v>95.454545454545453</v>
      </c>
      <c r="I37" s="2">
        <f>SUM(I34:I36)</f>
        <v>702</v>
      </c>
      <c r="J37" s="2">
        <f>SUM(J34:J36)</f>
        <v>456</v>
      </c>
      <c r="K37" s="2">
        <f t="shared" si="2"/>
        <v>6.9090909090909092</v>
      </c>
      <c r="L37" s="2">
        <f>SUM(L34:L36)</f>
        <v>0</v>
      </c>
      <c r="M37" s="2">
        <f t="shared" si="3"/>
        <v>0</v>
      </c>
    </row>
    <row r="38" spans="1:13" x14ac:dyDescent="0.25">
      <c r="A38" s="1" t="s">
        <v>45</v>
      </c>
      <c r="B38" s="1">
        <v>19</v>
      </c>
      <c r="C38" s="1">
        <v>19</v>
      </c>
      <c r="D38" s="1">
        <v>0</v>
      </c>
      <c r="E38" s="1">
        <v>2</v>
      </c>
      <c r="F38" s="1">
        <f t="shared" si="0"/>
        <v>10.526315789473685</v>
      </c>
      <c r="G38" s="1">
        <v>4</v>
      </c>
      <c r="H38" s="1">
        <f t="shared" si="1"/>
        <v>78.94736842105263</v>
      </c>
      <c r="I38" s="1">
        <v>144</v>
      </c>
      <c r="J38" s="1">
        <v>138</v>
      </c>
      <c r="K38" s="1">
        <f t="shared" si="2"/>
        <v>7.2631578947368425</v>
      </c>
      <c r="L38" s="1">
        <v>6</v>
      </c>
      <c r="M38" s="1">
        <f t="shared" si="3"/>
        <v>0.31578947368421051</v>
      </c>
    </row>
    <row r="39" spans="1:13" x14ac:dyDescent="0.25">
      <c r="A39" s="1" t="s">
        <v>46</v>
      </c>
      <c r="B39" s="1">
        <v>21</v>
      </c>
      <c r="C39" s="1">
        <v>21</v>
      </c>
      <c r="D39" s="1">
        <v>2</v>
      </c>
      <c r="E39" s="1">
        <v>8</v>
      </c>
      <c r="F39" s="1">
        <f t="shared" si="0"/>
        <v>47.61904761904762</v>
      </c>
      <c r="G39" s="1">
        <v>3</v>
      </c>
      <c r="H39" s="1">
        <f t="shared" si="1"/>
        <v>85.714285714285708</v>
      </c>
      <c r="I39" s="1">
        <v>270</v>
      </c>
      <c r="J39" s="1">
        <v>234</v>
      </c>
      <c r="K39" s="1">
        <f t="shared" si="2"/>
        <v>11.142857142857142</v>
      </c>
      <c r="L39" s="1">
        <v>0</v>
      </c>
      <c r="M39" s="1">
        <f t="shared" si="3"/>
        <v>0</v>
      </c>
    </row>
    <row r="40" spans="1:13" x14ac:dyDescent="0.25">
      <c r="A40" s="1" t="s">
        <v>47</v>
      </c>
      <c r="B40" s="1">
        <v>20</v>
      </c>
      <c r="C40" s="1">
        <v>20</v>
      </c>
      <c r="D40" s="1">
        <v>0</v>
      </c>
      <c r="E40" s="1">
        <v>9</v>
      </c>
      <c r="F40" s="1">
        <f t="shared" si="0"/>
        <v>45</v>
      </c>
      <c r="G40" s="1">
        <v>1</v>
      </c>
      <c r="H40" s="1">
        <f t="shared" si="1"/>
        <v>95</v>
      </c>
      <c r="I40" s="1">
        <v>354</v>
      </c>
      <c r="J40" s="1">
        <v>234</v>
      </c>
      <c r="K40" s="1">
        <f t="shared" si="2"/>
        <v>11.7</v>
      </c>
      <c r="L40" s="1">
        <v>0</v>
      </c>
      <c r="M40" s="1">
        <f t="shared" si="3"/>
        <v>0</v>
      </c>
    </row>
    <row r="41" spans="1:13" x14ac:dyDescent="0.25">
      <c r="A41" s="1" t="s">
        <v>48</v>
      </c>
      <c r="B41" s="1">
        <v>22</v>
      </c>
      <c r="C41" s="1">
        <v>22</v>
      </c>
      <c r="D41" s="1">
        <v>2</v>
      </c>
      <c r="E41" s="1">
        <v>2</v>
      </c>
      <c r="F41" s="1">
        <f t="shared" si="0"/>
        <v>18.181818181818183</v>
      </c>
      <c r="G41" s="1">
        <v>2</v>
      </c>
      <c r="H41" s="1">
        <f t="shared" si="1"/>
        <v>90.909090909090907</v>
      </c>
      <c r="I41" s="1">
        <v>240</v>
      </c>
      <c r="J41" s="1">
        <v>144</v>
      </c>
      <c r="K41" s="1">
        <f t="shared" si="2"/>
        <v>6.5454545454545459</v>
      </c>
      <c r="L41" s="1">
        <v>0</v>
      </c>
      <c r="M41" s="1">
        <f t="shared" si="3"/>
        <v>0</v>
      </c>
    </row>
    <row r="42" spans="1:13" x14ac:dyDescent="0.25">
      <c r="A42" s="2" t="s">
        <v>49</v>
      </c>
      <c r="B42" s="2">
        <f>SUM(B38:B41)</f>
        <v>82</v>
      </c>
      <c r="C42" s="2">
        <f>SUM(C38:C41)</f>
        <v>82</v>
      </c>
      <c r="D42" s="2">
        <f>SUM(D38:D41)</f>
        <v>4</v>
      </c>
      <c r="E42" s="2">
        <f>SUM(E38:E41)</f>
        <v>21</v>
      </c>
      <c r="F42" s="2">
        <f t="shared" si="0"/>
        <v>30.487804878048781</v>
      </c>
      <c r="G42" s="2">
        <f>SUM(G38:G41)</f>
        <v>10</v>
      </c>
      <c r="H42" s="2">
        <f t="shared" si="1"/>
        <v>87.804878048780495</v>
      </c>
      <c r="I42" s="2">
        <f>SUM(I38:I41)</f>
        <v>1008</v>
      </c>
      <c r="J42" s="2">
        <f>SUM(J38:J41)</f>
        <v>750</v>
      </c>
      <c r="K42" s="2">
        <f t="shared" si="2"/>
        <v>9.1463414634146343</v>
      </c>
      <c r="L42" s="2">
        <v>0</v>
      </c>
      <c r="M42" s="2">
        <f t="shared" si="3"/>
        <v>0</v>
      </c>
    </row>
    <row r="43" spans="1:13" x14ac:dyDescent="0.25">
      <c r="A43" s="1" t="s">
        <v>50</v>
      </c>
      <c r="B43" s="1">
        <v>20</v>
      </c>
      <c r="C43" s="1">
        <v>20</v>
      </c>
      <c r="D43" s="1">
        <v>2</v>
      </c>
      <c r="E43" s="1">
        <v>7</v>
      </c>
      <c r="F43" s="1">
        <f t="shared" si="0"/>
        <v>45</v>
      </c>
      <c r="G43" s="1">
        <v>0</v>
      </c>
      <c r="H43" s="1">
        <f t="shared" si="1"/>
        <v>100</v>
      </c>
      <c r="I43" s="1">
        <v>156</v>
      </c>
      <c r="J43" s="1">
        <v>138</v>
      </c>
      <c r="K43" s="1">
        <f t="shared" si="2"/>
        <v>6.9</v>
      </c>
      <c r="L43" s="1"/>
      <c r="M43" s="1">
        <f t="shared" si="3"/>
        <v>0</v>
      </c>
    </row>
    <row r="44" spans="1:13" x14ac:dyDescent="0.25">
      <c r="A44" s="1" t="s">
        <v>51</v>
      </c>
      <c r="B44" s="1">
        <v>22</v>
      </c>
      <c r="C44" s="1">
        <v>22</v>
      </c>
      <c r="D44" s="1">
        <v>2</v>
      </c>
      <c r="E44" s="1">
        <v>9</v>
      </c>
      <c r="F44" s="1">
        <f t="shared" si="0"/>
        <v>50</v>
      </c>
      <c r="G44" s="1">
        <v>1</v>
      </c>
      <c r="H44" s="1">
        <f t="shared" si="1"/>
        <v>95.454545454545453</v>
      </c>
      <c r="I44" s="1">
        <v>234</v>
      </c>
      <c r="J44" s="1">
        <v>234</v>
      </c>
      <c r="K44" s="1">
        <f t="shared" si="2"/>
        <v>10.636363636363637</v>
      </c>
      <c r="L44" s="1">
        <v>0</v>
      </c>
      <c r="M44" s="1">
        <f t="shared" si="3"/>
        <v>0</v>
      </c>
    </row>
    <row r="45" spans="1:13" x14ac:dyDescent="0.25">
      <c r="A45" s="1" t="s">
        <v>52</v>
      </c>
      <c r="B45" s="1">
        <v>17</v>
      </c>
      <c r="C45" s="1">
        <v>17</v>
      </c>
      <c r="D45" s="1">
        <v>0</v>
      </c>
      <c r="E45" s="1">
        <v>7</v>
      </c>
      <c r="F45" s="1">
        <f t="shared" si="0"/>
        <v>41.176470588235297</v>
      </c>
      <c r="G45" s="1">
        <v>1</v>
      </c>
      <c r="H45" s="1">
        <f t="shared" si="1"/>
        <v>94.117647058823536</v>
      </c>
      <c r="I45" s="1">
        <v>78</v>
      </c>
      <c r="J45" s="1">
        <v>66</v>
      </c>
      <c r="K45" s="1">
        <f t="shared" si="2"/>
        <v>3.8823529411764706</v>
      </c>
      <c r="L45" s="1"/>
      <c r="M45" s="1">
        <f t="shared" si="3"/>
        <v>0</v>
      </c>
    </row>
    <row r="46" spans="1:13" x14ac:dyDescent="0.25">
      <c r="A46" s="1" t="s">
        <v>66</v>
      </c>
      <c r="B46" s="1">
        <v>19</v>
      </c>
      <c r="C46" s="1">
        <v>19</v>
      </c>
      <c r="D46" s="1">
        <v>0</v>
      </c>
      <c r="E46" s="1">
        <v>5</v>
      </c>
      <c r="F46" s="1">
        <f t="shared" si="0"/>
        <v>26.315789473684209</v>
      </c>
      <c r="G46" s="1">
        <v>1</v>
      </c>
      <c r="H46" s="1">
        <f t="shared" si="1"/>
        <v>94.736842105263165</v>
      </c>
      <c r="I46" s="1">
        <v>378</v>
      </c>
      <c r="J46" s="1">
        <v>300</v>
      </c>
      <c r="K46" s="1">
        <f t="shared" si="2"/>
        <v>15.789473684210526</v>
      </c>
      <c r="L46" s="1"/>
      <c r="M46" s="1">
        <f t="shared" si="3"/>
        <v>0</v>
      </c>
    </row>
    <row r="47" spans="1:13" x14ac:dyDescent="0.25">
      <c r="A47" s="2" t="s">
        <v>53</v>
      </c>
      <c r="B47" s="2">
        <f>SUM(B43:B46)</f>
        <v>78</v>
      </c>
      <c r="C47" s="2">
        <f>SUM(C43:C46)</f>
        <v>78</v>
      </c>
      <c r="D47" s="2">
        <f>SUM(D43:D46)</f>
        <v>4</v>
      </c>
      <c r="E47" s="2">
        <f>SUM(E43:E46)</f>
        <v>28</v>
      </c>
      <c r="F47" s="2">
        <f t="shared" si="0"/>
        <v>41.025641025641029</v>
      </c>
      <c r="G47" s="2">
        <f>SUM(G43:G46)</f>
        <v>3</v>
      </c>
      <c r="H47" s="2">
        <f t="shared" si="1"/>
        <v>96.15384615384616</v>
      </c>
      <c r="I47" s="2">
        <f>SUM(I43:I46)</f>
        <v>846</v>
      </c>
      <c r="J47" s="2">
        <f>SUM(J43:J46)</f>
        <v>738</v>
      </c>
      <c r="K47" s="2">
        <f t="shared" si="2"/>
        <v>9.4615384615384617</v>
      </c>
      <c r="L47" s="2">
        <v>0</v>
      </c>
      <c r="M47" s="2">
        <f t="shared" si="3"/>
        <v>0</v>
      </c>
    </row>
    <row r="48" spans="1:13" x14ac:dyDescent="0.25">
      <c r="A48" s="1" t="s">
        <v>54</v>
      </c>
      <c r="B48" s="1">
        <v>20</v>
      </c>
      <c r="C48" s="1">
        <v>20</v>
      </c>
      <c r="D48" s="1">
        <v>0</v>
      </c>
      <c r="E48" s="1">
        <v>4</v>
      </c>
      <c r="F48" s="1">
        <f t="shared" si="0"/>
        <v>20</v>
      </c>
      <c r="G48" s="1">
        <v>6</v>
      </c>
      <c r="H48" s="1">
        <f t="shared" si="1"/>
        <v>70</v>
      </c>
      <c r="I48" s="1">
        <v>270</v>
      </c>
      <c r="J48" s="1">
        <v>264</v>
      </c>
      <c r="K48" s="1">
        <f t="shared" si="2"/>
        <v>13.2</v>
      </c>
      <c r="L48" s="1"/>
      <c r="M48" s="1">
        <f t="shared" si="3"/>
        <v>0</v>
      </c>
    </row>
    <row r="49" spans="1:13" x14ac:dyDescent="0.25">
      <c r="A49" s="1" t="s">
        <v>55</v>
      </c>
      <c r="B49" s="1">
        <v>20</v>
      </c>
      <c r="C49" s="1">
        <v>20</v>
      </c>
      <c r="D49" s="1">
        <v>1</v>
      </c>
      <c r="E49" s="1">
        <v>5</v>
      </c>
      <c r="F49" s="1">
        <f t="shared" si="0"/>
        <v>30</v>
      </c>
      <c r="G49" s="1">
        <v>3</v>
      </c>
      <c r="H49" s="1">
        <f t="shared" si="1"/>
        <v>85</v>
      </c>
      <c r="I49" s="1">
        <v>234</v>
      </c>
      <c r="J49" s="1">
        <v>120</v>
      </c>
      <c r="K49" s="1">
        <f t="shared" si="2"/>
        <v>6</v>
      </c>
      <c r="L49" s="1"/>
      <c r="M49" s="1">
        <f t="shared" si="3"/>
        <v>0</v>
      </c>
    </row>
    <row r="50" spans="1:13" x14ac:dyDescent="0.25">
      <c r="A50" s="1" t="s">
        <v>56</v>
      </c>
      <c r="B50" s="1">
        <v>20</v>
      </c>
      <c r="C50" s="1">
        <v>20</v>
      </c>
      <c r="D50" s="1">
        <v>0</v>
      </c>
      <c r="E50" s="1">
        <v>4</v>
      </c>
      <c r="F50" s="1">
        <f t="shared" si="0"/>
        <v>20</v>
      </c>
      <c r="G50" s="1">
        <v>2</v>
      </c>
      <c r="H50" s="1">
        <f t="shared" si="1"/>
        <v>90</v>
      </c>
      <c r="I50" s="1">
        <v>318</v>
      </c>
      <c r="J50" s="1">
        <v>168</v>
      </c>
      <c r="K50" s="1">
        <f t="shared" si="2"/>
        <v>8.4</v>
      </c>
      <c r="L50" s="1">
        <v>78</v>
      </c>
      <c r="M50" s="1">
        <f t="shared" si="3"/>
        <v>3.9</v>
      </c>
    </row>
    <row r="51" spans="1:13" x14ac:dyDescent="0.25">
      <c r="A51" s="2" t="s">
        <v>57</v>
      </c>
      <c r="B51" s="2">
        <f>SUM(B48:B50)</f>
        <v>60</v>
      </c>
      <c r="C51" s="2">
        <f>SUM(C48:C50)</f>
        <v>60</v>
      </c>
      <c r="D51" s="2">
        <f>SUM(D48:D50)</f>
        <v>1</v>
      </c>
      <c r="E51" s="2">
        <f>SUM(E48:E50)</f>
        <v>13</v>
      </c>
      <c r="F51" s="2">
        <f t="shared" si="0"/>
        <v>23.333333333333332</v>
      </c>
      <c r="G51" s="2">
        <f>SUM(G48:G50)</f>
        <v>11</v>
      </c>
      <c r="H51" s="2">
        <f t="shared" si="1"/>
        <v>81.666666666666671</v>
      </c>
      <c r="I51" s="2">
        <f>SUM(I48:I50)</f>
        <v>822</v>
      </c>
      <c r="J51" s="2">
        <f>SUM(J48:J50)</f>
        <v>552</v>
      </c>
      <c r="K51" s="2">
        <f t="shared" si="2"/>
        <v>9.1999999999999993</v>
      </c>
      <c r="L51" s="2">
        <v>78</v>
      </c>
      <c r="M51" s="2">
        <f t="shared" si="3"/>
        <v>1.3</v>
      </c>
    </row>
    <row r="52" spans="1:13" x14ac:dyDescent="0.25">
      <c r="A52" s="1" t="s">
        <v>58</v>
      </c>
      <c r="B52" s="1">
        <f>B33+B37+B42+B47+B51</f>
        <v>354</v>
      </c>
      <c r="C52" s="1">
        <f>C33+C37+C42+C47+C51</f>
        <v>353</v>
      </c>
      <c r="D52" s="1">
        <f>D33+D37+D42+D47+D51</f>
        <v>13</v>
      </c>
      <c r="E52" s="1">
        <f>E33+E37+E42+E47+E51</f>
        <v>106</v>
      </c>
      <c r="F52" s="1">
        <f t="shared" si="0"/>
        <v>33.711048158640224</v>
      </c>
      <c r="G52" s="1">
        <f>G33+G37+G42+G47+G51</f>
        <v>29</v>
      </c>
      <c r="H52" s="1">
        <f t="shared" si="1"/>
        <v>91.784702549575073</v>
      </c>
      <c r="I52" s="1">
        <f>I33+I37+I42+I47+I51</f>
        <v>4470</v>
      </c>
      <c r="J52" s="1">
        <f>J33+J37+J42+J47+J51</f>
        <v>3282</v>
      </c>
      <c r="K52" s="1">
        <f t="shared" si="2"/>
        <v>9.2711864406779654</v>
      </c>
      <c r="L52" s="1">
        <v>78</v>
      </c>
      <c r="M52" s="1">
        <f t="shared" si="3"/>
        <v>0.22033898305084745</v>
      </c>
    </row>
    <row r="53" spans="1:13" x14ac:dyDescent="0.25">
      <c r="A53" s="1" t="s">
        <v>59</v>
      </c>
      <c r="B53" s="1">
        <v>24</v>
      </c>
      <c r="C53" s="1">
        <v>15</v>
      </c>
      <c r="D53" s="1">
        <v>0</v>
      </c>
      <c r="E53" s="1">
        <v>4</v>
      </c>
      <c r="F53" s="1">
        <f t="shared" si="0"/>
        <v>26.666666666666668</v>
      </c>
      <c r="G53" s="1">
        <v>0</v>
      </c>
      <c r="H53" s="1">
        <f t="shared" si="1"/>
        <v>100</v>
      </c>
      <c r="I53" s="1">
        <v>68</v>
      </c>
      <c r="J53" s="1">
        <v>55</v>
      </c>
      <c r="K53" s="1">
        <f t="shared" si="2"/>
        <v>2.2916666666666665</v>
      </c>
      <c r="L53" s="1">
        <v>13</v>
      </c>
      <c r="M53" s="1">
        <f t="shared" si="3"/>
        <v>0.54166666666666663</v>
      </c>
    </row>
    <row r="54" spans="1:13" x14ac:dyDescent="0.25">
      <c r="A54" s="1" t="s">
        <v>60</v>
      </c>
      <c r="B54" s="1">
        <v>17</v>
      </c>
      <c r="C54" s="1"/>
      <c r="D54" s="1"/>
      <c r="E54" s="1"/>
      <c r="F54" s="1" t="e">
        <f t="shared" si="0"/>
        <v>#DIV/0!</v>
      </c>
      <c r="G54" s="1"/>
      <c r="H54" s="1" t="e">
        <f t="shared" si="1"/>
        <v>#DIV/0!</v>
      </c>
      <c r="I54" s="1">
        <v>66</v>
      </c>
      <c r="J54" s="1">
        <v>66</v>
      </c>
      <c r="K54" s="1">
        <f t="shared" si="2"/>
        <v>3.8823529411764706</v>
      </c>
      <c r="L54" s="1"/>
      <c r="M54" s="1">
        <f t="shared" si="3"/>
        <v>0</v>
      </c>
    </row>
    <row r="55" spans="1:13" x14ac:dyDescent="0.25">
      <c r="A55" s="1" t="s">
        <v>61</v>
      </c>
      <c r="B55" s="1">
        <v>16</v>
      </c>
      <c r="C55" s="1"/>
      <c r="D55" s="1"/>
      <c r="E55" s="1"/>
      <c r="F55" s="1" t="e">
        <f t="shared" si="0"/>
        <v>#DIV/0!</v>
      </c>
      <c r="G55" s="1"/>
      <c r="H55" s="1" t="e">
        <f t="shared" si="1"/>
        <v>#DIV/0!</v>
      </c>
      <c r="I55" s="1">
        <v>282</v>
      </c>
      <c r="J55" s="1">
        <v>180</v>
      </c>
      <c r="K55" s="1">
        <f t="shared" si="2"/>
        <v>11.25</v>
      </c>
      <c r="L55" s="1"/>
      <c r="M55" s="1">
        <f t="shared" si="3"/>
        <v>0</v>
      </c>
    </row>
    <row r="56" spans="1:13" x14ac:dyDescent="0.25">
      <c r="A56" s="1" t="s">
        <v>62</v>
      </c>
      <c r="B56" s="1">
        <v>12</v>
      </c>
      <c r="C56" s="1"/>
      <c r="D56" s="1"/>
      <c r="E56" s="1"/>
      <c r="F56" s="1" t="e">
        <f t="shared" si="0"/>
        <v>#DIV/0!</v>
      </c>
      <c r="G56" s="1"/>
      <c r="H56" s="1" t="e">
        <f t="shared" si="1"/>
        <v>#DIV/0!</v>
      </c>
      <c r="I56" s="1">
        <v>108</v>
      </c>
      <c r="J56" s="1">
        <v>108</v>
      </c>
      <c r="K56" s="1">
        <f t="shared" si="2"/>
        <v>9</v>
      </c>
      <c r="L56" s="1"/>
      <c r="M56" s="1">
        <f t="shared" si="3"/>
        <v>0</v>
      </c>
    </row>
    <row r="57" spans="1:13" x14ac:dyDescent="0.25">
      <c r="A57" s="1" t="s">
        <v>63</v>
      </c>
      <c r="B57" s="1">
        <v>13</v>
      </c>
      <c r="C57" s="1"/>
      <c r="D57" s="1"/>
      <c r="E57" s="1"/>
      <c r="F57" s="1" t="e">
        <f t="shared" si="0"/>
        <v>#DIV/0!</v>
      </c>
      <c r="G57" s="1"/>
      <c r="H57" s="1" t="e">
        <f t="shared" si="1"/>
        <v>#DIV/0!</v>
      </c>
      <c r="I57" s="1">
        <v>282</v>
      </c>
      <c r="J57" s="1">
        <v>210</v>
      </c>
      <c r="K57" s="1">
        <f t="shared" si="2"/>
        <v>16.153846153846153</v>
      </c>
      <c r="L57" s="1"/>
      <c r="M57" s="1">
        <f t="shared" si="3"/>
        <v>0</v>
      </c>
    </row>
    <row r="58" spans="1:13" x14ac:dyDescent="0.25">
      <c r="A58" s="2" t="s">
        <v>64</v>
      </c>
      <c r="B58" s="2">
        <f>SUM(B54:B57)</f>
        <v>58</v>
      </c>
      <c r="C58" s="2"/>
      <c r="D58" s="2"/>
      <c r="E58" s="2"/>
      <c r="F58" s="2" t="e">
        <f t="shared" si="0"/>
        <v>#DIV/0!</v>
      </c>
      <c r="G58" s="2"/>
      <c r="H58" s="2" t="e">
        <f t="shared" si="1"/>
        <v>#DIV/0!</v>
      </c>
      <c r="I58" s="2">
        <f>SUM(I54:I57)</f>
        <v>738</v>
      </c>
      <c r="J58" s="2">
        <f>SUM(J54:J57)</f>
        <v>564</v>
      </c>
      <c r="K58" s="2">
        <f t="shared" si="2"/>
        <v>9.7241379310344822</v>
      </c>
      <c r="L58" s="2"/>
      <c r="M58" s="2">
        <f t="shared" si="3"/>
        <v>0</v>
      </c>
    </row>
    <row r="59" spans="1:13" x14ac:dyDescent="0.25">
      <c r="A59" s="1" t="s">
        <v>65</v>
      </c>
      <c r="B59" s="1">
        <f>B29+B52+B53+B58</f>
        <v>864</v>
      </c>
      <c r="C59" s="1">
        <f>C29+C52+C53</f>
        <v>681</v>
      </c>
      <c r="D59" s="1">
        <f>D29+D52</f>
        <v>43</v>
      </c>
      <c r="E59" s="1">
        <f>E29+E52+E53</f>
        <v>253</v>
      </c>
      <c r="F59" s="1">
        <f t="shared" si="0"/>
        <v>43.4654919236417</v>
      </c>
      <c r="G59" s="1">
        <f>G29+G52</f>
        <v>43</v>
      </c>
      <c r="H59" s="1">
        <f t="shared" si="1"/>
        <v>93.685756240822315</v>
      </c>
      <c r="I59" s="1">
        <f>I29+I52+I53+I58</f>
        <v>8110</v>
      </c>
      <c r="J59" s="1">
        <f>J29+J52+J53+J58</f>
        <v>6735</v>
      </c>
      <c r="K59" s="1">
        <f t="shared" si="2"/>
        <v>7.7951388888888893</v>
      </c>
      <c r="L59" s="1">
        <f>L52+L53</f>
        <v>91</v>
      </c>
      <c r="M59" s="1">
        <f t="shared" si="3"/>
        <v>0.10532407407407407</v>
      </c>
    </row>
    <row r="60" spans="1:13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x14ac:dyDescent="0.25">
      <c r="A61" s="9"/>
    </row>
    <row r="62" spans="1:13" ht="15.75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.75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.75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.75" x14ac:dyDescent="0.2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.75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.75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.75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.75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.75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.75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3" spans="1:13" x14ac:dyDescent="0.25">
      <c r="A73" s="9"/>
    </row>
    <row r="76" spans="1:13" x14ac:dyDescent="0.25">
      <c r="A76" s="9"/>
    </row>
    <row r="78" spans="1:13" x14ac:dyDescent="0.25">
      <c r="A78" s="9"/>
    </row>
    <row r="88" spans="1:2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x14ac:dyDescent="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x14ac:dyDescent="0.2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x14ac:dyDescent="0.2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x14ac:dyDescent="0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x14ac:dyDescent="0.2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x14ac:dyDescent="0.25">
      <c r="A99" s="4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27" ht="15.75" x14ac:dyDescent="0.25">
      <c r="A100" s="4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27" ht="15.75" x14ac:dyDescent="0.25">
      <c r="A101" s="4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27" ht="15.75" x14ac:dyDescent="0.25">
      <c r="A102" s="4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27" ht="15.75" x14ac:dyDescent="0.25">
      <c r="A103" s="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27" ht="15.75" x14ac:dyDescent="0.25">
      <c r="A104" s="4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27" ht="15.75" x14ac:dyDescent="0.25">
      <c r="A105" s="4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27" ht="15.75" x14ac:dyDescent="0.25">
      <c r="A106" s="7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27" ht="15.75" x14ac:dyDescent="0.25">
      <c r="A107" s="4"/>
      <c r="B107" s="6"/>
      <c r="C107" s="6"/>
      <c r="D107" s="6"/>
      <c r="E107" s="6"/>
      <c r="F107" s="3"/>
      <c r="G107" s="3"/>
      <c r="H107" s="3"/>
      <c r="I107" s="3"/>
      <c r="J107" s="3"/>
      <c r="K107" s="3"/>
      <c r="L107" s="3"/>
    </row>
    <row r="108" spans="1:27" ht="15.75" x14ac:dyDescent="0.25">
      <c r="A108" s="4"/>
      <c r="B108" s="6"/>
      <c r="C108" s="6"/>
      <c r="D108" s="6"/>
      <c r="E108" s="6"/>
      <c r="F108" s="3"/>
      <c r="G108" s="3"/>
      <c r="H108" s="3"/>
      <c r="I108" s="3"/>
      <c r="J108" s="3"/>
      <c r="K108" s="3"/>
      <c r="L108" s="3"/>
    </row>
    <row r="109" spans="1:27" ht="15.75" x14ac:dyDescent="0.25">
      <c r="A109" s="4"/>
      <c r="B109" s="6"/>
      <c r="C109" s="6"/>
      <c r="D109" s="6"/>
      <c r="E109" s="6"/>
      <c r="F109" s="3"/>
      <c r="G109" s="3"/>
      <c r="H109" s="3"/>
      <c r="I109" s="3"/>
      <c r="J109" s="3"/>
      <c r="K109" s="3"/>
      <c r="L109" s="3"/>
    </row>
    <row r="110" spans="1:27" ht="15.75" x14ac:dyDescent="0.25">
      <c r="A110" s="7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27" ht="15.75" x14ac:dyDescent="0.25">
      <c r="A111" s="8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27" ht="15.75" x14ac:dyDescent="0.25">
      <c r="A112" s="8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3" x14ac:dyDescent="0.25">
      <c r="A113" s="9"/>
      <c r="B113" s="9"/>
      <c r="C113" s="9"/>
    </row>
  </sheetData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2018-01-22T09:06:14Z</dcterms:modified>
</cp:coreProperties>
</file>